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1565"/>
  </bookViews>
  <sheets>
    <sheet name="Rating" sheetId="1" r:id="rId1"/>
    <sheet name="Base Rate" sheetId="2" r:id="rId2"/>
    <sheet name="Ded" sheetId="4" r:id="rId3"/>
    <sheet name="WD" sheetId="5" r:id="rId4"/>
    <sheet name="MP" sheetId="6" r:id="rId5"/>
    <sheet name="List" sheetId="3" r:id="rId6"/>
  </sheets>
  <definedNames>
    <definedName name="Const">List!$B$7:$B$13</definedName>
    <definedName name="Ded">List!$B$2:$B$5</definedName>
    <definedName name="MP">List!$B$22:$B$23</definedName>
    <definedName name="WDone">List!$B$15:$B$16</definedName>
    <definedName name="WDtwo">List!$B$18:$B$20</definedName>
  </definedNames>
  <calcPr calcId="145621"/>
</workbook>
</file>

<file path=xl/calcChain.xml><?xml version="1.0" encoding="utf-8"?>
<calcChain xmlns="http://schemas.openxmlformats.org/spreadsheetml/2006/main">
  <c r="B26" i="1" l="1"/>
  <c r="B27" i="1"/>
  <c r="B28" i="1"/>
  <c r="B25" i="1"/>
  <c r="B21" i="1"/>
  <c r="B20" i="1"/>
  <c r="B22" i="1"/>
  <c r="B18" i="1"/>
  <c r="B17" i="1"/>
  <c r="B19" i="1" l="1"/>
  <c r="B23" i="1"/>
  <c r="B24" i="1" s="1"/>
  <c r="B31" i="1" l="1"/>
  <c r="B30" i="1"/>
  <c r="B29" i="1"/>
  <c r="B34" i="1" s="1"/>
  <c r="B32" i="1"/>
  <c r="B33" i="1" l="1"/>
  <c r="B35" i="1" s="1"/>
</calcChain>
</file>

<file path=xl/sharedStrings.xml><?xml version="1.0" encoding="utf-8"?>
<sst xmlns="http://schemas.openxmlformats.org/spreadsheetml/2006/main" count="88" uniqueCount="60">
  <si>
    <t>Construction</t>
  </si>
  <si>
    <t>Deductible</t>
  </si>
  <si>
    <t>Standard Frame-Single Wall</t>
  </si>
  <si>
    <t>Ded</t>
  </si>
  <si>
    <t>Const</t>
  </si>
  <si>
    <t>Standard Frame-Double Wall</t>
  </si>
  <si>
    <t>Masonry</t>
  </si>
  <si>
    <t>Semi-Wind Resistive</t>
  </si>
  <si>
    <t>Wind Resistive</t>
  </si>
  <si>
    <t>Superior Frame</t>
  </si>
  <si>
    <t>Superior Wind Resistive</t>
  </si>
  <si>
    <t>None</t>
  </si>
  <si>
    <t>Roof to Wall Connection</t>
  </si>
  <si>
    <t>Wall to foundation connection A</t>
  </si>
  <si>
    <t>Wall to foundation connection B</t>
  </si>
  <si>
    <t>MP</t>
  </si>
  <si>
    <t>Rating</t>
  </si>
  <si>
    <t>Base Rate</t>
  </si>
  <si>
    <t>Deductible Factor</t>
  </si>
  <si>
    <t>Revised Base Rate</t>
  </si>
  <si>
    <t>WD1</t>
  </si>
  <si>
    <t>WD2</t>
  </si>
  <si>
    <t>Total Discount</t>
  </si>
  <si>
    <t>Final Discount</t>
  </si>
  <si>
    <t>Construction Type</t>
  </si>
  <si>
    <t>Factor</t>
  </si>
  <si>
    <t>Multipolicy</t>
  </si>
  <si>
    <t>Total Hurricane Premium</t>
  </si>
  <si>
    <t>Hurricane Policy Fee</t>
  </si>
  <si>
    <t>Total Hurricane Premium &amp; Fee</t>
  </si>
  <si>
    <t>Max Credit</t>
  </si>
  <si>
    <t>Wind Device Credit 1</t>
  </si>
  <si>
    <t>Multi-Policy Credit (MPC)</t>
  </si>
  <si>
    <t>Hurricane Coverage A</t>
  </si>
  <si>
    <t>Hurricane Coverage B</t>
  </si>
  <si>
    <t>Hurricane Coverage C</t>
  </si>
  <si>
    <t>Hurricane Coverage D</t>
  </si>
  <si>
    <t>Deductible %</t>
  </si>
  <si>
    <t>Wind Device Credit 2</t>
  </si>
  <si>
    <t>MPC</t>
  </si>
  <si>
    <t>Hurricane Cov A Amount</t>
  </si>
  <si>
    <t>Hurricane Cov B Amount</t>
  </si>
  <si>
    <t>Hurricane Cov C Amount</t>
  </si>
  <si>
    <t>Hurricane Cov D Amount</t>
  </si>
  <si>
    <t>Hurricane Cov A Premium</t>
  </si>
  <si>
    <t>Hurricane Cov B Premium</t>
  </si>
  <si>
    <t>Hurricane Cov C Premium</t>
  </si>
  <si>
    <t>Hurricane Cov D Premium</t>
  </si>
  <si>
    <t>No</t>
  </si>
  <si>
    <t>Yes</t>
  </si>
  <si>
    <t>Wind Device Credit</t>
  </si>
  <si>
    <t>Max Limit $500,000</t>
  </si>
  <si>
    <t>Min $0 to Max of 10% Hurr Cov A</t>
  </si>
  <si>
    <t>Min $0 to Max of 50% Hurr Cov A</t>
  </si>
  <si>
    <t>Min $0 to Max of 20% Hurr Cov A</t>
  </si>
  <si>
    <t>Personal Auto Policy Number</t>
  </si>
  <si>
    <t>Insured Name</t>
  </si>
  <si>
    <t>Homeowners Policy Eff Date</t>
  </si>
  <si>
    <t>Marshall Akisada</t>
  </si>
  <si>
    <t>PAP1368013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</si>
</sst>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0" applyNumberFormat="1"/>
    <xf numFmtId="0" fontId="3" fillId="0" borderId="0" xfId="0" applyFont="1"/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2" applyNumberFormat="1" applyFont="1"/>
    <xf numFmtId="165" fontId="0" fillId="0" borderId="2" xfId="2" applyNumberFormat="1" applyFont="1" applyBorder="1"/>
    <xf numFmtId="0" fontId="2" fillId="0" borderId="0" xfId="0" applyFont="1"/>
    <xf numFmtId="165" fontId="5" fillId="0" borderId="1" xfId="2" applyNumberFormat="1" applyFont="1" applyBorder="1"/>
    <xf numFmtId="2" fontId="6" fillId="2" borderId="3" xfId="0" applyNumberFormat="1" applyFont="1" applyFill="1" applyBorder="1" applyAlignment="1" applyProtection="1">
      <alignment horizontal="center"/>
      <protection locked="0"/>
    </xf>
    <xf numFmtId="9" fontId="6" fillId="2" borderId="3" xfId="0" applyNumberFormat="1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>
      <alignment horizontal="left"/>
    </xf>
    <xf numFmtId="3" fontId="5" fillId="2" borderId="3" xfId="0" applyNumberFormat="1" applyFont="1" applyFill="1" applyBorder="1" applyAlignment="1" applyProtection="1">
      <alignment horizontal="right"/>
      <protection locked="0"/>
    </xf>
    <xf numFmtId="14" fontId="5" fillId="2" borderId="6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abSelected="1" topLeftCell="A4" workbookViewId="0">
      <selection activeCell="B14" sqref="B14"/>
    </sheetView>
  </sheetViews>
  <sheetFormatPr defaultRowHeight="15" x14ac:dyDescent="0.25"/>
  <cols>
    <col min="1" max="1" width="29.140625" customWidth="1"/>
    <col min="2" max="2" width="27.85546875" customWidth="1"/>
    <col min="3" max="3" width="17.28515625" customWidth="1"/>
    <col min="4" max="4" width="13.85546875" customWidth="1"/>
  </cols>
  <sheetData>
    <row r="2" spans="1:5" x14ac:dyDescent="0.25">
      <c r="A2" t="s">
        <v>56</v>
      </c>
      <c r="B2" s="23" t="s">
        <v>58</v>
      </c>
      <c r="C2" s="24"/>
      <c r="D2" s="25"/>
    </row>
    <row r="3" spans="1:5" x14ac:dyDescent="0.25">
      <c r="A3" t="s">
        <v>57</v>
      </c>
      <c r="B3" s="22"/>
      <c r="C3" s="20"/>
    </row>
    <row r="5" spans="1:5" x14ac:dyDescent="0.25">
      <c r="A5" t="s">
        <v>0</v>
      </c>
      <c r="B5" s="16" t="s">
        <v>2</v>
      </c>
    </row>
    <row r="6" spans="1:5" x14ac:dyDescent="0.25">
      <c r="A6" t="s">
        <v>37</v>
      </c>
      <c r="B6" s="17">
        <v>0.02</v>
      </c>
    </row>
    <row r="7" spans="1:5" x14ac:dyDescent="0.25">
      <c r="A7" t="s">
        <v>33</v>
      </c>
      <c r="B7" s="21">
        <v>416000</v>
      </c>
      <c r="C7" t="s">
        <v>51</v>
      </c>
    </row>
    <row r="8" spans="1:5" x14ac:dyDescent="0.25">
      <c r="A8" t="s">
        <v>34</v>
      </c>
      <c r="B8" s="21"/>
      <c r="C8" s="1" t="s">
        <v>52</v>
      </c>
    </row>
    <row r="9" spans="1:5" x14ac:dyDescent="0.25">
      <c r="A9" t="s">
        <v>35</v>
      </c>
      <c r="B9" s="21"/>
      <c r="C9" s="1" t="s">
        <v>53</v>
      </c>
    </row>
    <row r="10" spans="1:5" x14ac:dyDescent="0.25">
      <c r="A10" t="s">
        <v>36</v>
      </c>
      <c r="B10" s="21"/>
      <c r="C10" s="1" t="s">
        <v>54</v>
      </c>
      <c r="E10" s="6"/>
    </row>
    <row r="11" spans="1:5" x14ac:dyDescent="0.25">
      <c r="A11" t="s">
        <v>31</v>
      </c>
      <c r="B11" s="18" t="s">
        <v>11</v>
      </c>
    </row>
    <row r="12" spans="1:5" x14ac:dyDescent="0.25">
      <c r="A12" t="s">
        <v>38</v>
      </c>
      <c r="B12" s="18" t="s">
        <v>11</v>
      </c>
    </row>
    <row r="13" spans="1:5" x14ac:dyDescent="0.25">
      <c r="A13" t="s">
        <v>32</v>
      </c>
      <c r="B13" s="18" t="s">
        <v>49</v>
      </c>
    </row>
    <row r="14" spans="1:5" x14ac:dyDescent="0.25">
      <c r="A14" t="s">
        <v>55</v>
      </c>
      <c r="B14" s="19" t="s">
        <v>59</v>
      </c>
    </row>
    <row r="16" spans="1:5" x14ac:dyDescent="0.25">
      <c r="A16" s="3" t="s">
        <v>16</v>
      </c>
    </row>
    <row r="17" spans="1:2" x14ac:dyDescent="0.25">
      <c r="A17" t="s">
        <v>17</v>
      </c>
      <c r="B17">
        <f>IF(B5="","",VLOOKUP(B5,'Base Rate'!$A$2:$B$8,2,FALSE))</f>
        <v>4.5199999999999996</v>
      </c>
    </row>
    <row r="18" spans="1:2" x14ac:dyDescent="0.25">
      <c r="A18" t="s">
        <v>18</v>
      </c>
      <c r="B18" s="4">
        <f>IF(B6="","",VLOOKUP(B6,Ded!$A$2:$B$5,2,FALSE))</f>
        <v>1</v>
      </c>
    </row>
    <row r="19" spans="1:2" x14ac:dyDescent="0.25">
      <c r="A19" t="s">
        <v>19</v>
      </c>
      <c r="B19">
        <f>IF(OR(B5="",B6=""),"",ROUND(B17*B18,2))</f>
        <v>4.5199999999999996</v>
      </c>
    </row>
    <row r="20" spans="1:2" x14ac:dyDescent="0.25">
      <c r="A20" t="s">
        <v>31</v>
      </c>
      <c r="B20">
        <f>IF(OR(B11="None",B11="",B$5=""),0,INDEX(WD!$A$2:$H$5,MATCH(B11,WD!$A$2:$A$5,0),MATCH(B$5,WD!$A$2:$H$2,0)))</f>
        <v>0</v>
      </c>
    </row>
    <row r="21" spans="1:2" x14ac:dyDescent="0.25">
      <c r="A21" t="s">
        <v>38</v>
      </c>
      <c r="B21">
        <f>IF(OR(B12="None",B12="",B$5=""),0,INDEX(WD!$A$2:$H$5,MATCH(B12,WD!$A$2:$A$5,0),MATCH(B$5,WD!$A$2:$H$2,0)))</f>
        <v>0</v>
      </c>
    </row>
    <row r="22" spans="1:2" x14ac:dyDescent="0.25">
      <c r="A22" s="2" t="s">
        <v>39</v>
      </c>
      <c r="B22">
        <f>IF(B13="",1,VLOOKUP(B13,MP!$A$2:$B$3,2,FALSE))</f>
        <v>0.66500000000000004</v>
      </c>
    </row>
    <row r="23" spans="1:2" x14ac:dyDescent="0.25">
      <c r="A23" s="2" t="s">
        <v>22</v>
      </c>
      <c r="B23">
        <f>(1-B20-B21)*B22</f>
        <v>0.66500000000000004</v>
      </c>
    </row>
    <row r="24" spans="1:2" x14ac:dyDescent="0.25">
      <c r="A24" s="2" t="s">
        <v>23</v>
      </c>
      <c r="B24">
        <f>IF(B23&lt;MP!B5,MP!B5,B23)</f>
        <v>0.66500000000000004</v>
      </c>
    </row>
    <row r="25" spans="1:2" x14ac:dyDescent="0.25">
      <c r="A25" s="2" t="s">
        <v>40</v>
      </c>
      <c r="B25" s="7">
        <f>ROUND(B7/1000,0)</f>
        <v>416</v>
      </c>
    </row>
    <row r="26" spans="1:2" x14ac:dyDescent="0.25">
      <c r="A26" s="2" t="s">
        <v>41</v>
      </c>
      <c r="B26" s="7">
        <f t="shared" ref="B26:B28" si="0">ROUND(B8/1000,0)</f>
        <v>0</v>
      </c>
    </row>
    <row r="27" spans="1:2" x14ac:dyDescent="0.25">
      <c r="A27" s="2" t="s">
        <v>42</v>
      </c>
      <c r="B27" s="7">
        <f t="shared" si="0"/>
        <v>0</v>
      </c>
    </row>
    <row r="28" spans="1:2" x14ac:dyDescent="0.25">
      <c r="A28" s="2" t="s">
        <v>43</v>
      </c>
      <c r="B28" s="7">
        <f t="shared" si="0"/>
        <v>0</v>
      </c>
    </row>
    <row r="29" spans="1:2" x14ac:dyDescent="0.25">
      <c r="A29" s="2" t="s">
        <v>44</v>
      </c>
      <c r="B29" s="12">
        <f>ROUND(B$19*B$24*B25,0)</f>
        <v>1250</v>
      </c>
    </row>
    <row r="30" spans="1:2" x14ac:dyDescent="0.25">
      <c r="A30" s="2" t="s">
        <v>45</v>
      </c>
      <c r="B30" s="12">
        <f t="shared" ref="B30:B32" si="1">ROUND(B$19*B$24*B26,0)</f>
        <v>0</v>
      </c>
    </row>
    <row r="31" spans="1:2" x14ac:dyDescent="0.25">
      <c r="A31" s="2" t="s">
        <v>46</v>
      </c>
      <c r="B31" s="12">
        <f t="shared" si="1"/>
        <v>0</v>
      </c>
    </row>
    <row r="32" spans="1:2" x14ac:dyDescent="0.25">
      <c r="A32" s="2" t="s">
        <v>47</v>
      </c>
      <c r="B32" s="12">
        <f t="shared" si="1"/>
        <v>0</v>
      </c>
    </row>
    <row r="33" spans="1:2" x14ac:dyDescent="0.25">
      <c r="A33" s="2" t="s">
        <v>27</v>
      </c>
      <c r="B33" s="13">
        <f>B29+B30+B31+B32</f>
        <v>1250</v>
      </c>
    </row>
    <row r="34" spans="1:2" x14ac:dyDescent="0.25">
      <c r="A34" s="2" t="s">
        <v>28</v>
      </c>
      <c r="B34" s="12">
        <f>IF(B29=0,0,25)</f>
        <v>25</v>
      </c>
    </row>
    <row r="35" spans="1:2" ht="15.75" thickBot="1" x14ac:dyDescent="0.3">
      <c r="A35" s="14" t="s">
        <v>29</v>
      </c>
      <c r="B35" s="15">
        <f>B33+B34</f>
        <v>1275</v>
      </c>
    </row>
    <row r="36" spans="1:2" ht="15.75" thickTop="1" x14ac:dyDescent="0.25"/>
  </sheetData>
  <sheetProtection password="C83B" sheet="1" objects="1" scenarios="1" selectLockedCells="1"/>
  <mergeCells count="1">
    <mergeCell ref="B2:D2"/>
  </mergeCells>
  <dataValidations count="5">
    <dataValidation type="list" allowBlank="1" showInputMessage="1" showErrorMessage="1" sqref="B5">
      <formula1>Const</formula1>
    </dataValidation>
    <dataValidation type="list" allowBlank="1" showInputMessage="1" showErrorMessage="1" sqref="B6">
      <formula1>Ded</formula1>
    </dataValidation>
    <dataValidation type="list" allowBlank="1" showInputMessage="1" showErrorMessage="1" sqref="B11">
      <formula1>WDone</formula1>
    </dataValidation>
    <dataValidation type="list" allowBlank="1" showInputMessage="1" showErrorMessage="1" sqref="B13">
      <formula1>MP</formula1>
    </dataValidation>
    <dataValidation type="list" allowBlank="1" showInputMessage="1" showErrorMessage="1" sqref="B12">
      <formula1>WDtwo</formula1>
    </dataValidation>
  </dataValidations>
  <pageMargins left="0.45" right="0.45" top="1.5" bottom="0.25" header="0.55000000000000004" footer="0.3"/>
  <pageSetup orientation="portrait" r:id="rId1"/>
  <headerFooter>
    <oddHeader>&amp;L&amp;G&amp;C
&amp;"Arial,Bold"&amp;14Residential Hurricane Rating Worksheet</oddHeader>
    <oddFooter>&amp;CPrepared: 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XFD1048576"/>
    </sheetView>
  </sheetViews>
  <sheetFormatPr defaultRowHeight="15" x14ac:dyDescent="0.25"/>
  <cols>
    <col min="1" max="1" width="27" bestFit="1" customWidth="1"/>
  </cols>
  <sheetData>
    <row r="1" spans="1:2" x14ac:dyDescent="0.25">
      <c r="A1" t="s">
        <v>24</v>
      </c>
      <c r="B1" t="s">
        <v>17</v>
      </c>
    </row>
    <row r="2" spans="1:2" x14ac:dyDescent="0.25">
      <c r="A2" t="s">
        <v>5</v>
      </c>
      <c r="B2">
        <v>4.5199999999999996</v>
      </c>
    </row>
    <row r="3" spans="1:2" x14ac:dyDescent="0.25">
      <c r="A3" t="s">
        <v>6</v>
      </c>
      <c r="B3">
        <v>4.5199999999999996</v>
      </c>
    </row>
    <row r="4" spans="1:2" x14ac:dyDescent="0.25">
      <c r="A4" t="s">
        <v>7</v>
      </c>
      <c r="B4">
        <v>4.5199999999999996</v>
      </c>
    </row>
    <row r="5" spans="1:2" x14ac:dyDescent="0.25">
      <c r="A5" t="s">
        <v>8</v>
      </c>
      <c r="B5">
        <v>4.5199999999999996</v>
      </c>
    </row>
    <row r="6" spans="1:2" x14ac:dyDescent="0.25">
      <c r="A6" t="s">
        <v>2</v>
      </c>
      <c r="B6">
        <v>4.5199999999999996</v>
      </c>
    </row>
    <row r="7" spans="1:2" x14ac:dyDescent="0.25">
      <c r="A7" t="s">
        <v>9</v>
      </c>
      <c r="B7">
        <v>4.5199999999999996</v>
      </c>
    </row>
    <row r="8" spans="1:2" x14ac:dyDescent="0.25">
      <c r="A8" t="s">
        <v>10</v>
      </c>
      <c r="B8">
        <v>4.5199999999999996</v>
      </c>
    </row>
  </sheetData>
  <sheetProtection password="C83B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XFD1048576"/>
    </sheetView>
  </sheetViews>
  <sheetFormatPr defaultRowHeight="15" x14ac:dyDescent="0.25"/>
  <cols>
    <col min="1" max="1" width="10.7109375" style="8" bestFit="1" customWidth="1"/>
  </cols>
  <sheetData>
    <row r="1" spans="1:2" x14ac:dyDescent="0.25">
      <c r="A1" s="8" t="s">
        <v>1</v>
      </c>
      <c r="B1" t="s">
        <v>25</v>
      </c>
    </row>
    <row r="2" spans="1:2" x14ac:dyDescent="0.25">
      <c r="A2" s="9">
        <v>0.02</v>
      </c>
      <c r="B2" s="4">
        <v>1</v>
      </c>
    </row>
    <row r="3" spans="1:2" x14ac:dyDescent="0.25">
      <c r="A3" s="10">
        <v>0.03</v>
      </c>
      <c r="B3" s="4">
        <v>0.92</v>
      </c>
    </row>
    <row r="4" spans="1:2" x14ac:dyDescent="0.25">
      <c r="A4" s="10">
        <v>0.04</v>
      </c>
      <c r="B4" s="4">
        <v>0.89</v>
      </c>
    </row>
    <row r="5" spans="1:2" x14ac:dyDescent="0.25">
      <c r="A5" s="10">
        <v>0.05</v>
      </c>
      <c r="B5" s="4">
        <v>0.86</v>
      </c>
    </row>
  </sheetData>
  <sheetProtection password="C83B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sqref="A1:XFD1048576"/>
    </sheetView>
  </sheetViews>
  <sheetFormatPr defaultRowHeight="15" x14ac:dyDescent="0.25"/>
  <cols>
    <col min="1" max="1" width="30.28515625" bestFit="1" customWidth="1"/>
    <col min="2" max="2" width="27" style="8" bestFit="1" customWidth="1"/>
    <col min="3" max="3" width="8.5703125" style="8" bestFit="1" customWidth="1"/>
    <col min="4" max="4" width="19.5703125" style="8" bestFit="1" customWidth="1"/>
    <col min="5" max="5" width="14.28515625" style="8" bestFit="1" customWidth="1"/>
    <col min="6" max="6" width="26" style="8" bestFit="1" customWidth="1"/>
    <col min="7" max="7" width="14.7109375" style="8" bestFit="1" customWidth="1"/>
    <col min="8" max="8" width="22.5703125" style="8" bestFit="1" customWidth="1"/>
  </cols>
  <sheetData>
    <row r="2" spans="1:8" x14ac:dyDescent="0.25">
      <c r="A2" t="s">
        <v>50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2</v>
      </c>
      <c r="G2" s="8" t="s">
        <v>9</v>
      </c>
      <c r="H2" s="8" t="s">
        <v>10</v>
      </c>
    </row>
    <row r="3" spans="1:8" x14ac:dyDescent="0.25">
      <c r="A3" t="s">
        <v>12</v>
      </c>
      <c r="B3" s="11">
        <v>0.08</v>
      </c>
      <c r="C3" s="11">
        <v>0.08</v>
      </c>
      <c r="D3" s="11">
        <v>0.08</v>
      </c>
      <c r="E3" s="11">
        <v>0.08</v>
      </c>
      <c r="F3" s="11">
        <v>0.08</v>
      </c>
      <c r="G3" s="11">
        <v>0.08</v>
      </c>
      <c r="H3" s="11">
        <v>0.08</v>
      </c>
    </row>
    <row r="4" spans="1:8" x14ac:dyDescent="0.25">
      <c r="A4" t="s">
        <v>13</v>
      </c>
      <c r="B4" s="11">
        <v>0.1</v>
      </c>
      <c r="C4" s="11">
        <v>0.1</v>
      </c>
      <c r="D4" s="11">
        <v>0.1</v>
      </c>
      <c r="E4" s="11">
        <v>0.1</v>
      </c>
      <c r="F4" s="11">
        <v>0.1</v>
      </c>
      <c r="G4" s="11">
        <v>0.1</v>
      </c>
      <c r="H4" s="11">
        <v>0.1</v>
      </c>
    </row>
    <row r="5" spans="1:8" x14ac:dyDescent="0.25">
      <c r="A5" t="s">
        <v>14</v>
      </c>
      <c r="B5" s="11">
        <v>0.1</v>
      </c>
      <c r="C5" s="11">
        <v>0.1</v>
      </c>
      <c r="D5" s="11">
        <v>0.1</v>
      </c>
      <c r="E5" s="11">
        <v>0.1</v>
      </c>
      <c r="F5" s="11">
        <v>0.1</v>
      </c>
      <c r="G5" s="11">
        <v>0.1</v>
      </c>
      <c r="H5" s="11">
        <v>0.1</v>
      </c>
    </row>
  </sheetData>
  <sheetProtection password="C83B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XFD1048576"/>
    </sheetView>
  </sheetViews>
  <sheetFormatPr defaultRowHeight="15" x14ac:dyDescent="0.25"/>
  <cols>
    <col min="1" max="1" width="12.85546875" bestFit="1" customWidth="1"/>
  </cols>
  <sheetData>
    <row r="1" spans="1:2" x14ac:dyDescent="0.25">
      <c r="A1" t="s">
        <v>26</v>
      </c>
      <c r="B1" t="s">
        <v>25</v>
      </c>
    </row>
    <row r="2" spans="1:2" x14ac:dyDescent="0.25">
      <c r="A2" t="s">
        <v>48</v>
      </c>
      <c r="B2" s="5">
        <v>1</v>
      </c>
    </row>
    <row r="3" spans="1:2" x14ac:dyDescent="0.25">
      <c r="A3" t="s">
        <v>49</v>
      </c>
      <c r="B3" s="5">
        <v>0.66500000000000004</v>
      </c>
    </row>
    <row r="5" spans="1:2" x14ac:dyDescent="0.25">
      <c r="A5" t="s">
        <v>30</v>
      </c>
      <c r="B5">
        <v>0.66500000000000004</v>
      </c>
    </row>
  </sheetData>
  <sheetProtection password="C83B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sqref="A1:XFD1048576"/>
    </sheetView>
  </sheetViews>
  <sheetFormatPr defaultRowHeight="15" x14ac:dyDescent="0.25"/>
  <cols>
    <col min="2" max="2" width="27.85546875" bestFit="1" customWidth="1"/>
  </cols>
  <sheetData>
    <row r="2" spans="1:2" x14ac:dyDescent="0.25">
      <c r="A2" t="s">
        <v>3</v>
      </c>
      <c r="B2" s="10">
        <v>0.02</v>
      </c>
    </row>
    <row r="3" spans="1:2" x14ac:dyDescent="0.25">
      <c r="B3" s="10">
        <v>0.03</v>
      </c>
    </row>
    <row r="4" spans="1:2" x14ac:dyDescent="0.25">
      <c r="B4" s="10">
        <v>0.04</v>
      </c>
    </row>
    <row r="5" spans="1:2" x14ac:dyDescent="0.25">
      <c r="B5" s="10">
        <v>0.05</v>
      </c>
    </row>
    <row r="7" spans="1:2" x14ac:dyDescent="0.25">
      <c r="A7" t="s">
        <v>4</v>
      </c>
      <c r="B7" t="s">
        <v>5</v>
      </c>
    </row>
    <row r="8" spans="1:2" x14ac:dyDescent="0.25">
      <c r="B8" t="s">
        <v>6</v>
      </c>
    </row>
    <row r="9" spans="1:2" x14ac:dyDescent="0.25">
      <c r="B9" t="s">
        <v>7</v>
      </c>
    </row>
    <row r="10" spans="1:2" x14ac:dyDescent="0.25">
      <c r="B10" t="s">
        <v>8</v>
      </c>
    </row>
    <row r="11" spans="1:2" x14ac:dyDescent="0.25">
      <c r="B11" t="s">
        <v>2</v>
      </c>
    </row>
    <row r="12" spans="1:2" x14ac:dyDescent="0.25">
      <c r="B12" t="s">
        <v>9</v>
      </c>
    </row>
    <row r="13" spans="1:2" x14ac:dyDescent="0.25">
      <c r="B13" t="s">
        <v>10</v>
      </c>
    </row>
    <row r="15" spans="1:2" x14ac:dyDescent="0.25">
      <c r="A15" t="s">
        <v>20</v>
      </c>
      <c r="B15" t="s">
        <v>11</v>
      </c>
    </row>
    <row r="16" spans="1:2" x14ac:dyDescent="0.25">
      <c r="B16" t="s">
        <v>12</v>
      </c>
    </row>
    <row r="18" spans="1:2" x14ac:dyDescent="0.25">
      <c r="A18" t="s">
        <v>21</v>
      </c>
      <c r="B18" t="s">
        <v>11</v>
      </c>
    </row>
    <row r="19" spans="1:2" x14ac:dyDescent="0.25">
      <c r="B19" t="s">
        <v>13</v>
      </c>
    </row>
    <row r="20" spans="1:2" x14ac:dyDescent="0.25">
      <c r="B20" t="s">
        <v>14</v>
      </c>
    </row>
    <row r="22" spans="1:2" x14ac:dyDescent="0.25">
      <c r="A22" t="s">
        <v>15</v>
      </c>
      <c r="B22" s="8" t="s">
        <v>48</v>
      </c>
    </row>
    <row r="23" spans="1:2" x14ac:dyDescent="0.25">
      <c r="B23" s="8" t="s">
        <v>49</v>
      </c>
    </row>
  </sheetData>
  <sheetProtection password="C83B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CC645D012494787310E1EF41B7C67" ma:contentTypeVersion="2" ma:contentTypeDescription="Create a new document." ma:contentTypeScope="" ma:versionID="58322ee534040b8ac02c14ec78b3cc57">
  <xsd:schema xmlns:xsd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BA8B8E-C809-4535-A51E-F538AC7633B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6458FF0-B1C4-4A32-A31B-7F7A81D510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0D3AC-E8F1-4384-A7DD-E25F8CB3E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Rating</vt:lpstr>
      <vt:lpstr>Base Rate</vt:lpstr>
      <vt:lpstr>Ded</vt:lpstr>
      <vt:lpstr>WD</vt:lpstr>
      <vt:lpstr>MP</vt:lpstr>
      <vt:lpstr>List</vt:lpstr>
      <vt:lpstr>Const</vt:lpstr>
      <vt:lpstr>Ded</vt:lpstr>
      <vt:lpstr>MP</vt:lpstr>
      <vt:lpstr>WDone</vt:lpstr>
      <vt:lpstr>WDtwo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mmatsuura</dc:creator>
  <cp:lastModifiedBy>Fe Valinton</cp:lastModifiedBy>
  <cp:lastPrinted>2017-02-13T23:01:23Z</cp:lastPrinted>
  <dcterms:created xsi:type="dcterms:W3CDTF">2014-12-12T19:03:07Z</dcterms:created>
  <dcterms:modified xsi:type="dcterms:W3CDTF">2019-02-09T04:27:31Z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0x010100681CC645D012494787310E1EF41B7C67</vt:lpwstr>
  </property>
</Properties>
</file>